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Bevezetes" sheetId="1" state="visible" r:id="rId1"/>
    <sheet xmlns:r="http://schemas.openxmlformats.org/officeDocument/2006/relationships" name="2_Tortenelmi_adatok" sheetId="2" state="visible" r:id="rId2"/>
    <sheet xmlns:r="http://schemas.openxmlformats.org/officeDocument/2006/relationships" name="3_Szenariok" sheetId="3" state="visible" r:id="rId3"/>
    <sheet xmlns:r="http://schemas.openxmlformats.org/officeDocument/2006/relationships" name="4_Eredmenye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1F4E78"/>
      <sz val="16"/>
    </font>
    <font>
      <i val="1"/>
      <sz val="11"/>
    </font>
    <font>
      <b val="1"/>
      <color rgb="001F4E78"/>
      <sz val="12"/>
    </font>
    <font>
      <b val="1"/>
      <color rgb="001F4E78"/>
      <sz val="14"/>
    </font>
    <font>
      <b val="1"/>
      <color rgb="00FFFFFF"/>
      <sz val="12"/>
    </font>
    <font>
      <b val="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C6EFCE"/>
      </patternFill>
    </fill>
    <fill>
      <patternFill patternType="solid">
        <fgColor rgb="00D9E1F2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0" fontId="0" fillId="0" borderId="0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6" fillId="0" borderId="0" pivotButton="0" quotePrefix="0" xfId="0"/>
    <xf numFmtId="164" fontId="6" fillId="3" borderId="1" applyAlignment="1" pivotButton="0" quotePrefix="0" xfId="0">
      <alignment horizontal="right"/>
    </xf>
    <xf numFmtId="0" fontId="7" fillId="4" borderId="1" applyAlignment="1" pivotButton="0" quotePrefix="0" xfId="0">
      <alignment horizontal="center" vertical="center"/>
    </xf>
    <xf numFmtId="0" fontId="6" fillId="0" borderId="1" pivotButton="0" quotePrefix="0" xfId="0"/>
    <xf numFmtId="164" fontId="0" fillId="5" borderId="1" applyAlignment="1" pivotButton="0" quotePrefix="0" xfId="0">
      <alignment horizontal="right"/>
    </xf>
    <xf numFmtId="0" fontId="0" fillId="0" borderId="1" applyAlignment="1" pivotButton="0" quotePrefix="0" xfId="0">
      <alignment vertical="top" wrapText="1"/>
    </xf>
    <xf numFmtId="3" fontId="6" fillId="3" borderId="1" applyAlignment="1" pivotButton="0" quotePrefix="0" xfId="0">
      <alignment horizontal="right"/>
    </xf>
    <xf numFmtId="0" fontId="0" fillId="0" borderId="0" applyAlignment="1" pivotButton="0" quotePrefix="0" xfId="0">
      <alignment vertical="top" wrapText="1"/>
    </xf>
    <xf numFmtId="164" fontId="7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Magyar kártyás tranzakciók értéke 2024 és 2031 (3 szenárió)</a:t>
            </a:r>
          </a:p>
        </rich>
      </tx>
    </title>
    <plotArea>
      <lineChart>
        <grouping val="standard"/>
        <ser>
          <idx val="0"/>
          <order val="0"/>
          <tx>
            <strRef>
              <f>'3_Szenariok'!A11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'3_Szenariok'!$B$11:$I$11</f>
            </numRef>
          </cat>
          <val>
            <numRef>
              <f>'3_Szenariok'!$B$11:$I$11</f>
            </numRef>
          </val>
        </ser>
        <ser>
          <idx val="1"/>
          <order val="1"/>
          <tx>
            <strRef>
              <f>'3_Szenariok'!A12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'3_Szenariok'!$B$11:$I$11</f>
            </numRef>
          </cat>
          <val>
            <numRef>
              <f>'3_Szenariok'!$B$12:$I$12</f>
            </numRef>
          </val>
        </ser>
        <ser>
          <idx val="2"/>
          <order val="2"/>
          <tx>
            <strRef>
              <f>'3_Szenariok'!A13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'3_Szenariok'!$B$11:$I$11</f>
            </numRef>
          </cat>
          <val>
            <numRef>
              <f>'3_Szenariok'!$B$13:$I$13</f>
            </numRef>
          </val>
        </ser>
        <ser>
          <idx val="3"/>
          <order val="3"/>
          <tx>
            <strRef>
              <f>'3_Szenariok'!A14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'3_Szenariok'!$B$11:$I$11</f>
            </numRef>
          </cat>
          <val>
            <numRef>
              <f>'3_Szenariok'!$B$14:$I$14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Év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Milliárd Ft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18" customWidth="1" min="1" max="1"/>
    <col width="95" customWidth="1" min="2" max="2"/>
  </cols>
  <sheetData>
    <row r="1">
      <c r="A1" s="1" t="inlineStr">
        <is>
          <t>Magyar fizetési kártyás tranzakciók értéke 2031</t>
        </is>
      </c>
    </row>
    <row r="2">
      <c r="A2" s="2" t="inlineStr">
        <is>
          <t>Innovációs folyamatok — gyakorlati projekt, vállalati érték modell</t>
        </is>
      </c>
    </row>
    <row r="4">
      <c r="A4" t="inlineStr"/>
      <c r="B4" t="inlineStr"/>
    </row>
    <row r="5">
      <c r="A5" s="3" t="inlineStr">
        <is>
          <t>CÉL</t>
        </is>
      </c>
      <c r="B5" t="inlineStr"/>
    </row>
    <row r="6">
      <c r="A6" t="inlineStr"/>
      <c r="B6" t="inlineStr">
        <is>
          <t>A magyar fizetési kártyás tranzakciók teljes éves értékének előrejelzése 2031-re</t>
        </is>
      </c>
    </row>
    <row r="7">
      <c r="A7" t="inlineStr"/>
      <c r="B7" t="inlineStr">
        <is>
          <t>három forgatókönyv (Base, Best, Worst case) felhasználásával.</t>
        </is>
      </c>
    </row>
    <row r="8">
      <c r="A8" t="inlineStr"/>
      <c r="B8" t="inlineStr"/>
    </row>
    <row r="9">
      <c r="A9" s="3" t="inlineStr">
        <is>
          <t>ADATFORRÁS</t>
        </is>
      </c>
      <c r="B9" t="inlineStr"/>
    </row>
    <row r="10">
      <c r="A10" t="inlineStr"/>
      <c r="B10" t="inlineStr">
        <is>
          <t>MNB Fizetési Rendszer Jelentés 2025 (kiadás: 2025. július)</t>
        </is>
      </c>
    </row>
    <row r="11">
      <c r="A11" t="inlineStr"/>
      <c r="B11" t="inlineStr">
        <is>
          <t>URL: https://www.mnb.hu/letoltes/mnb-fizetesi-rendszer-jelentes-2025-hun-digitalis-vegleges.pdf</t>
        </is>
      </c>
    </row>
    <row r="12">
      <c r="A12" t="inlineStr"/>
      <c r="B12" t="inlineStr"/>
    </row>
    <row r="13">
      <c r="A13" s="3" t="inlineStr">
        <is>
          <t>MÓDSZERTAN</t>
        </is>
      </c>
      <c r="B13" t="inlineStr"/>
    </row>
    <row r="14">
      <c r="A14" t="inlineStr"/>
      <c r="B14" t="inlineStr">
        <is>
          <t>1. Történeti adatok gyűjtése (2019 és 2024 MNB-tól, közbenső évek index-becslés)</t>
        </is>
      </c>
    </row>
    <row r="15">
      <c r="A15" t="inlineStr"/>
      <c r="B15" t="inlineStr">
        <is>
          <t>2. Történeti CAGR számítása</t>
        </is>
      </c>
    </row>
    <row r="16">
      <c r="A16" t="inlineStr"/>
      <c r="B16" t="inlineStr">
        <is>
          <t>3. Modell driver-bontás: Volumen (db) x Átlagos kosárérték (Ft)</t>
        </is>
      </c>
    </row>
    <row r="17">
      <c r="A17" t="inlineStr"/>
      <c r="B17" t="inlineStr">
        <is>
          <t>4. Három szenárió kalibrálása növekedési feltételezésekkel</t>
        </is>
      </c>
    </row>
    <row r="18">
      <c r="A18" t="inlineStr"/>
      <c r="B18" t="inlineStr">
        <is>
          <t>5. 2031-es előrejelzés és összehasonlítás</t>
        </is>
      </c>
    </row>
    <row r="19">
      <c r="A19" t="inlineStr"/>
      <c r="B19" t="inlineStr"/>
    </row>
    <row r="20">
      <c r="A20" s="3" t="inlineStr">
        <is>
          <t>MUNKALAPOK</t>
        </is>
      </c>
      <c r="B20" t="inlineStr"/>
    </row>
    <row r="21">
      <c r="A21" t="inlineStr"/>
      <c r="B21" t="inlineStr">
        <is>
          <t>1_Bevezetes — ez a munkalap</t>
        </is>
      </c>
    </row>
    <row r="22">
      <c r="A22" t="inlineStr"/>
      <c r="B22" t="inlineStr">
        <is>
          <t>2_Tortenelmi_adatok — MNB historikus adatok 2019 és 2024</t>
        </is>
      </c>
    </row>
    <row r="23">
      <c r="A23" t="inlineStr"/>
      <c r="B23" t="inlineStr">
        <is>
          <t>3_Szenariok — Base, Best, Worst case előrejelzés 2025 és 2031</t>
        </is>
      </c>
    </row>
    <row r="24">
      <c r="A24" t="inlineStr"/>
      <c r="B24" t="inlineStr">
        <is>
          <t>4_Eredmenyek — összehasonlító táblázat és érzékenységvizsgálat</t>
        </is>
      </c>
    </row>
    <row r="25">
      <c r="A25" t="inlineStr"/>
      <c r="B25" t="inlineStr"/>
    </row>
    <row r="26">
      <c r="A26" s="3" t="inlineStr">
        <is>
          <t>KULCS TÉNY</t>
        </is>
      </c>
      <c r="B26" t="inlineStr"/>
    </row>
    <row r="27">
      <c r="A27" t="inlineStr"/>
      <c r="B27" t="inlineStr">
        <is>
          <t>2024-ben a hazai kibocsátású fizetési kártyás vásárlások értéke 19,7 ezer milliárd Ft volt.</t>
        </is>
      </c>
    </row>
    <row r="28">
      <c r="A28" t="inlineStr"/>
      <c r="B28" t="inlineStr">
        <is>
          <t>Ez 2019 óta 2,56-szoros bővülés (7,7 ezer milliárd Ft-ról).</t>
        </is>
      </c>
    </row>
    <row r="29">
      <c r="A29" t="inlineStr"/>
      <c r="B29" t="inlineStr">
        <is>
          <t>Történeti CAGR (2019 és 2024): 20,7% évente.</t>
        </is>
      </c>
    </row>
    <row r="30">
      <c r="A30" t="inlineStr"/>
      <c r="B30" t="inlineStr">
        <is>
          <t>Megjegyzés: a 2025 utáni növekedés a base case-ben a tanári instrukció szerint 5%.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50" customWidth="1" min="7" max="7"/>
  </cols>
  <sheetData>
    <row r="1">
      <c r="A1" s="4" t="inlineStr">
        <is>
          <t>Történelmi adatok — Magyar fizetési kártyás vásárlások (hazai kibocsátású kártyák)</t>
        </is>
      </c>
    </row>
    <row r="3">
      <c r="A3" s="5" t="inlineStr">
        <is>
          <t>Év</t>
        </is>
      </c>
      <c r="B3" s="5" t="inlineStr">
        <is>
          <t>Tranzakciók száma (millió db)</t>
        </is>
      </c>
      <c r="C3" s="5" t="inlineStr">
        <is>
          <t>Teljes érték (milliárd Ft)</t>
        </is>
      </c>
      <c r="D3" s="5" t="inlineStr">
        <is>
          <t>Átlagos kosárérték (Ft)</t>
        </is>
      </c>
      <c r="E3" s="5" t="inlineStr">
        <is>
          <t>Érték YoY növekedés (%)</t>
        </is>
      </c>
      <c r="F3" s="5" t="inlineStr">
        <is>
          <t>Volumen YoY növekedés (%)</t>
        </is>
      </c>
      <c r="G3" s="5" t="inlineStr">
        <is>
          <t>Megjegyzés</t>
        </is>
      </c>
    </row>
    <row r="4">
      <c r="A4" s="6" t="n">
        <v>2019</v>
      </c>
      <c r="B4" s="7" t="n">
        <v>995</v>
      </c>
      <c r="C4" s="7" t="n">
        <v>7700</v>
      </c>
      <c r="D4" s="8">
        <f>C4*1000/B4</f>
        <v/>
      </c>
      <c r="E4" s="9" t="inlineStr">
        <is>
          <t>—</t>
        </is>
      </c>
      <c r="F4" s="9" t="inlineStr">
        <is>
          <t>—</t>
        </is>
      </c>
      <c r="G4" s="6" t="inlineStr">
        <is>
          <t>MNB konfirmált</t>
        </is>
      </c>
    </row>
    <row r="5">
      <c r="A5" s="6" t="n">
        <v>2020</v>
      </c>
      <c r="B5" s="7" t="n">
        <v>1100</v>
      </c>
      <c r="C5" s="7" t="n">
        <v>8200</v>
      </c>
      <c r="D5" s="8">
        <f>C5*1000/B5</f>
        <v/>
      </c>
      <c r="E5" s="10">
        <f>C5/C4-1</f>
        <v/>
      </c>
      <c r="F5" s="10">
        <f>B5/B4-1</f>
        <v/>
      </c>
      <c r="G5" s="6" t="inlineStr">
        <is>
          <t>Becsült (COVID hatás, külföldi vásárlások visszaesése)</t>
        </is>
      </c>
    </row>
    <row r="6">
      <c r="A6" s="6" t="n">
        <v>2021</v>
      </c>
      <c r="B6" s="7" t="n">
        <v>1320</v>
      </c>
      <c r="C6" s="7" t="n">
        <v>10100</v>
      </c>
      <c r="D6" s="8">
        <f>C6*1000/B6</f>
        <v/>
      </c>
      <c r="E6" s="10">
        <f>C6/C5-1</f>
        <v/>
      </c>
      <c r="F6" s="10">
        <f>B6/B5-1</f>
        <v/>
      </c>
      <c r="G6" s="6" t="inlineStr">
        <is>
          <t>Becsült (helyreállás, e-commerce robbanás)</t>
        </is>
      </c>
    </row>
    <row r="7">
      <c r="A7" s="6" t="n">
        <v>2022</v>
      </c>
      <c r="B7" s="7" t="n">
        <v>1620</v>
      </c>
      <c r="C7" s="7" t="n">
        <v>12700</v>
      </c>
      <c r="D7" s="8">
        <f>C7*1000/B7</f>
        <v/>
      </c>
      <c r="E7" s="10">
        <f>C7/C6-1</f>
        <v/>
      </c>
      <c r="F7" s="10">
        <f>B7/B6-1</f>
        <v/>
      </c>
      <c r="G7" s="6" t="inlineStr">
        <is>
          <t>Becsült (magas infláció, fogyasztás bővülés)</t>
        </is>
      </c>
    </row>
    <row r="8">
      <c r="A8" s="6" t="n">
        <v>2023</v>
      </c>
      <c r="B8" s="7" t="n">
        <v>1790</v>
      </c>
      <c r="C8" s="7" t="n">
        <v>17511</v>
      </c>
      <c r="D8" s="8">
        <f>C8*1000/B8</f>
        <v/>
      </c>
      <c r="E8" s="10">
        <f>C8/C7-1</f>
        <v/>
      </c>
      <c r="F8" s="10">
        <f>B8/B7-1</f>
        <v/>
      </c>
      <c r="G8" s="6" t="inlineStr">
        <is>
          <t>Számított (2024 visszaszámítva +12,5% növekedéssel)</t>
        </is>
      </c>
    </row>
    <row r="9">
      <c r="A9" s="6" t="n">
        <v>2024</v>
      </c>
      <c r="B9" s="7" t="n">
        <v>1973</v>
      </c>
      <c r="C9" s="7" t="n">
        <v>19700</v>
      </c>
      <c r="D9" s="8">
        <f>C9*1000/B9</f>
        <v/>
      </c>
      <c r="E9" s="10">
        <f>C9/C8-1</f>
        <v/>
      </c>
      <c r="F9" s="10">
        <f>B9/B8-1</f>
        <v/>
      </c>
      <c r="G9" s="6" t="inlineStr">
        <is>
          <t>MNB konfirmált (+12,5% érték, +10,2% darab)</t>
        </is>
      </c>
    </row>
    <row r="12">
      <c r="A12" s="11" t="inlineStr">
        <is>
          <t>CAGR 2019 és 2024 (5 év)</t>
        </is>
      </c>
      <c r="C12" s="12">
        <f>(C9/C4)^(1/5)-1</f>
        <v/>
      </c>
    </row>
    <row r="13">
      <c r="A13" s="11" t="inlineStr">
        <is>
          <t>Volumen CAGR 2019 és 2024</t>
        </is>
      </c>
      <c r="B13" s="12">
        <f>(B9/B4)^(1/5)-1</f>
        <v/>
      </c>
    </row>
    <row r="16">
      <c r="A16" s="3" t="inlineStr">
        <is>
          <t>MAGYARÁZAT (mit látunk?)</t>
        </is>
      </c>
    </row>
    <row r="17">
      <c r="A17" t="inlineStr">
        <is>
          <t>1. A tényleges 5 éves CAGR 20,7% — nominálisan, infláció hatásával együtt.</t>
        </is>
      </c>
    </row>
    <row r="18">
      <c r="A18" t="inlineStr">
        <is>
          <t>2. A 2022-es és 2023-as kiugró növekedés mögött a magas magyar infláció áll (15-25%).</t>
        </is>
      </c>
    </row>
    <row r="19">
      <c r="A19" t="inlineStr">
        <is>
          <t>3. A volumen (darabszám) növekedés ennél lassabb (~14,7% CAGR), mert a kosárérték is nőtt.</t>
        </is>
      </c>
    </row>
    <row r="20">
      <c r="A20" t="inlineStr">
        <is>
          <t>4. 2024-ben már lassult a növekedés (+12,5%), mert az infláció normalizálódott.</t>
        </is>
      </c>
    </row>
    <row r="21">
      <c r="A21" t="inlineStr">
        <is>
          <t>5. A modell ezért NEM a múlt nyers extrapolációja: a tanári 5%-os feltételezés a normalizálódó</t>
        </is>
      </c>
    </row>
    <row r="22">
      <c r="A22" t="inlineStr">
        <is>
          <t xml:space="preserve">   inflációs környezetet és a kártyapenetráció telítődését feltételezi.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60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>
      <c r="A1" s="4" t="inlineStr">
        <is>
          <t>Szenárió-elemzés — előrejelzés 2025 és 2031</t>
        </is>
      </c>
    </row>
    <row r="3">
      <c r="A3" s="3" t="inlineStr">
        <is>
          <t>FELTÉTELEZÉSEK (input cellák sárgák)</t>
        </is>
      </c>
    </row>
    <row r="4">
      <c r="A4" s="13" t="inlineStr">
        <is>
          <t>Szenárió</t>
        </is>
      </c>
      <c r="B4" s="13" t="inlineStr">
        <is>
          <t>Volumen növekedés / év</t>
        </is>
      </c>
      <c r="C4" s="13" t="inlineStr">
        <is>
          <t>Átlag kosárérték növ. / év</t>
        </is>
      </c>
      <c r="D4" s="13" t="inlineStr">
        <is>
          <t>Teljes érték növ. / év</t>
        </is>
      </c>
      <c r="E4" s="13" t="inlineStr">
        <is>
          <t>Indoklás</t>
        </is>
      </c>
    </row>
    <row r="5" ht="60" customHeight="1">
      <c r="A5" s="14" t="inlineStr">
        <is>
          <t>Base</t>
        </is>
      </c>
      <c r="B5" s="15" t="n">
        <v>0.025</v>
      </c>
      <c r="C5" s="15" t="n">
        <v>0.024</v>
      </c>
      <c r="D5" s="12">
        <f>(1+B5)*(1+C5)-1</f>
        <v/>
      </c>
      <c r="E5" s="16" t="inlineStr">
        <is>
          <t>Kártyapenetráció telítődik (~80%), infláció normalizálódik (5% körül). Szerény volumenbővülés + szerény kosárérték-emelkedés. Tanári instrukció: ~5% összesített növekedés.</t>
        </is>
      </c>
    </row>
    <row r="6" ht="75" customHeight="1">
      <c r="A6" s="14" t="inlineStr">
        <is>
          <t>Best</t>
        </is>
      </c>
      <c r="B6" s="15" t="n">
        <v>0.06</v>
      </c>
      <c r="C6" s="15" t="n">
        <v>0.057</v>
      </c>
      <c r="D6" s="12">
        <f>(1+B6)*(1+C6)-1</f>
        <v/>
      </c>
      <c r="E6" s="16" t="inlineStr">
        <is>
          <t>qvik elterjedés, mobiltárca-dominancia, turizmus visszatérés, határon átnyúló e-commerce robbanás. Erőteljes volumen + magasabb kosárérték (12% összesen).</t>
        </is>
      </c>
    </row>
    <row r="7" ht="75" customHeight="1">
      <c r="A7" s="14" t="inlineStr">
        <is>
          <t>Worst</t>
        </is>
      </c>
      <c r="B7" s="15" t="n">
        <v>-0.005</v>
      </c>
      <c r="C7" s="15" t="n">
        <v>0.015</v>
      </c>
      <c r="D7" s="12">
        <f>(1+B7)*(1+C7)-1</f>
        <v/>
      </c>
      <c r="E7" s="16" t="inlineStr">
        <is>
          <t>Recesszió, fogyasztás visszaesés, készpénz revival (privacy aggályok, CBDC ellenállás), csalások miatti bizalomvesztés. Stagnáló volumen + minimális inflációs ár-hatás (~1%).</t>
        </is>
      </c>
    </row>
    <row r="10">
      <c r="A10" s="3" t="inlineStr">
        <is>
          <t>ELŐREJELZÉS (milliárd Ft, hazai kibocsátású kártyák vásárlási értéke)</t>
        </is>
      </c>
    </row>
    <row r="11">
      <c r="A11" s="5" t="inlineStr">
        <is>
          <t>Szenárió</t>
        </is>
      </c>
      <c r="B11" s="5" t="n">
        <v>2024</v>
      </c>
      <c r="C11" s="5" t="n">
        <v>2025</v>
      </c>
      <c r="D11" s="5" t="n">
        <v>2026</v>
      </c>
      <c r="E11" s="5" t="n">
        <v>2027</v>
      </c>
      <c r="F11" s="5" t="n">
        <v>2028</v>
      </c>
      <c r="G11" s="5" t="n">
        <v>2029</v>
      </c>
      <c r="H11" s="5" t="n">
        <v>2030</v>
      </c>
      <c r="I11" s="5" t="n">
        <v>2031</v>
      </c>
    </row>
    <row r="12">
      <c r="A12" s="14" t="inlineStr">
        <is>
          <t>Base</t>
        </is>
      </c>
      <c r="B12" s="8" t="n">
        <v>19700</v>
      </c>
      <c r="C12" s="8">
        <f>B12*(1+$D$5)</f>
        <v/>
      </c>
      <c r="D12" s="8">
        <f>C12*(1+$D$5)</f>
        <v/>
      </c>
      <c r="E12" s="8">
        <f>D12*(1+$D$5)</f>
        <v/>
      </c>
      <c r="F12" s="8">
        <f>E12*(1+$D$5)</f>
        <v/>
      </c>
      <c r="G12" s="8">
        <f>F12*(1+$D$5)</f>
        <v/>
      </c>
      <c r="H12" s="8">
        <f>G12*(1+$D$5)</f>
        <v/>
      </c>
      <c r="I12" s="8">
        <f>H12*(1+$D$5)</f>
        <v/>
      </c>
    </row>
    <row r="13">
      <c r="A13" s="14" t="inlineStr">
        <is>
          <t>Best</t>
        </is>
      </c>
      <c r="B13" s="8" t="n">
        <v>19700</v>
      </c>
      <c r="C13" s="8">
        <f>B13*(1+$D$6)</f>
        <v/>
      </c>
      <c r="D13" s="8">
        <f>C13*(1+$D$6)</f>
        <v/>
      </c>
      <c r="E13" s="8">
        <f>D13*(1+$D$6)</f>
        <v/>
      </c>
      <c r="F13" s="8">
        <f>E13*(1+$D$6)</f>
        <v/>
      </c>
      <c r="G13" s="8">
        <f>F13*(1+$D$6)</f>
        <v/>
      </c>
      <c r="H13" s="8">
        <f>G13*(1+$D$6)</f>
        <v/>
      </c>
      <c r="I13" s="8">
        <f>H13*(1+$D$6)</f>
        <v/>
      </c>
    </row>
    <row r="14">
      <c r="A14" s="14" t="inlineStr">
        <is>
          <t>Worst</t>
        </is>
      </c>
      <c r="B14" s="8" t="n">
        <v>19700</v>
      </c>
      <c r="C14" s="8">
        <f>B14*(1+$D$7)</f>
        <v/>
      </c>
      <c r="D14" s="8">
        <f>C14*(1+$D$7)</f>
        <v/>
      </c>
      <c r="E14" s="8">
        <f>D14*(1+$D$7)</f>
        <v/>
      </c>
      <c r="F14" s="8">
        <f>E14*(1+$D$7)</f>
        <v/>
      </c>
      <c r="G14" s="8">
        <f>F14*(1+$D$7)</f>
        <v/>
      </c>
      <c r="H14" s="8">
        <f>G14*(1+$D$7)</f>
        <v/>
      </c>
      <c r="I14" s="8">
        <f>H14*(1+$D$7)</f>
        <v/>
      </c>
    </row>
    <row r="16">
      <c r="A16" s="3" t="inlineStr">
        <is>
          <t>2031-RE PROGNOSZTIZÁLT TELJES ÉRTÉK (milliárd Ft)</t>
        </is>
      </c>
    </row>
    <row r="17">
      <c r="A17" s="13" t="inlineStr">
        <is>
          <t>Szenárió</t>
        </is>
      </c>
      <c r="B17" s="13" t="inlineStr">
        <is>
          <t>2024 (kiindulás)</t>
        </is>
      </c>
      <c r="C17" s="13" t="inlineStr">
        <is>
          <t>2031 (előrejelzés)</t>
        </is>
      </c>
      <c r="D17" s="13" t="inlineStr">
        <is>
          <t>Növekedés (%)</t>
        </is>
      </c>
      <c r="E17" s="13" t="inlineStr">
        <is>
          <t>CAGR 2024 és 2031</t>
        </is>
      </c>
    </row>
    <row r="18">
      <c r="A18" s="14" t="inlineStr">
        <is>
          <t>Base</t>
        </is>
      </c>
      <c r="B18" s="8">
        <f>B12</f>
        <v/>
      </c>
      <c r="C18" s="17">
        <f>I12</f>
        <v/>
      </c>
      <c r="D18" s="10">
        <f>I12/B12-1</f>
        <v/>
      </c>
      <c r="E18" s="10">
        <f>(I12/B12)^(1/7)-1</f>
        <v/>
      </c>
    </row>
    <row r="19">
      <c r="A19" s="14" t="inlineStr">
        <is>
          <t>Best</t>
        </is>
      </c>
      <c r="B19" s="8">
        <f>B13</f>
        <v/>
      </c>
      <c r="C19" s="17">
        <f>I13</f>
        <v/>
      </c>
      <c r="D19" s="10">
        <f>I13/B13-1</f>
        <v/>
      </c>
      <c r="E19" s="10">
        <f>(I13/B13)^(1/7)-1</f>
        <v/>
      </c>
    </row>
    <row r="20">
      <c r="A20" s="14" t="inlineStr">
        <is>
          <t>Worst</t>
        </is>
      </c>
      <c r="B20" s="8">
        <f>B14</f>
        <v/>
      </c>
      <c r="C20" s="17">
        <f>I14</f>
        <v/>
      </c>
      <c r="D20" s="10">
        <f>I14/B14-1</f>
        <v/>
      </c>
      <c r="E20" s="10">
        <f>(I14/B14)^(1/7)-1</f>
        <v/>
      </c>
    </row>
    <row r="23">
      <c r="A23" s="3" t="inlineStr">
        <is>
          <t>HOGYAN OLVASD?</t>
        </is>
      </c>
    </row>
    <row r="24">
      <c r="A24" t="inlineStr">
        <is>
          <t>1. A sárga cellák az inputok — ezeket módosíthatod ha más feltételezést akarsz tesztelni.</t>
        </is>
      </c>
    </row>
    <row r="25">
      <c r="A25" t="inlineStr">
        <is>
          <t>2. A teljes növekedés képlete: (1 + volumen_növ) × (1 + kosárérték_növ) − 1.</t>
        </is>
      </c>
    </row>
    <row r="26">
      <c r="A26" t="inlineStr">
        <is>
          <t xml:space="preserve">   Például Base esetén: (1 + 2,5%) × (1 + 2,4%) − 1 ≈ 5,0%. Multiplikatív, nem additív!</t>
        </is>
      </c>
    </row>
    <row r="27">
      <c r="A27" t="inlineStr">
        <is>
          <t>3. Minden évre az előző év × (1 + növekedés) képlet alkalmazódik (mértani sor).</t>
        </is>
      </c>
    </row>
    <row r="28">
      <c r="A28" t="inlineStr">
        <is>
          <t>4. A zöld cellák a kulcs eredmények (2031 érték, CAGR).</t>
        </is>
      </c>
    </row>
    <row r="29">
      <c r="A29" t="inlineStr">
        <is>
          <t>5. Próbáld ki: ha a Worst case volumen-növekedését −2%-ra állítod, mi történik?</t>
        </is>
      </c>
    </row>
  </sheetData>
  <mergeCells count="10">
    <mergeCell ref="A1:J1"/>
    <mergeCell ref="A16:E16"/>
    <mergeCell ref="A27:J27"/>
    <mergeCell ref="A28:J28"/>
    <mergeCell ref="A29:J29"/>
    <mergeCell ref="A26:J26"/>
    <mergeCell ref="A24:J24"/>
    <mergeCell ref="A10:J10"/>
    <mergeCell ref="A25:J25"/>
    <mergeCell ref="A3:E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33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>
      <c r="A1" s="4" t="inlineStr">
        <is>
          <t>Eredmények és érzékenységvizsgálat</t>
        </is>
      </c>
    </row>
    <row r="3">
      <c r="A3" s="3" t="inlineStr">
        <is>
          <t>ÖSSZEFOGLALÓ</t>
        </is>
      </c>
    </row>
    <row r="4">
      <c r="A4" s="11" t="inlineStr">
        <is>
          <t>Kérdés:</t>
        </is>
      </c>
      <c r="B4" s="18" t="inlineStr">
        <is>
          <t>Mekkora lesz a magyar fizetési kártyás tranzakciók értéke 2031-ben?</t>
        </is>
      </c>
    </row>
    <row r="5">
      <c r="A5" s="11" t="inlineStr">
        <is>
          <t>Kiindulás:</t>
        </is>
      </c>
      <c r="B5" s="18" t="inlineStr">
        <is>
          <t>2024-ben 19 700 milliárd Ft (MNB konfirmált)</t>
        </is>
      </c>
    </row>
    <row r="6">
      <c r="A6" s="11" t="inlineStr"/>
      <c r="B6" s="18" t="inlineStr"/>
    </row>
    <row r="7">
      <c r="A7" s="11" t="inlineStr">
        <is>
          <t>Base case (5%/év):</t>
        </is>
      </c>
      <c r="B7" s="18" t="inlineStr">
        <is>
          <t>≈ 27 720 milliárd Ft</t>
        </is>
      </c>
    </row>
    <row r="8">
      <c r="A8" s="11" t="inlineStr">
        <is>
          <t>Best case (12%/év):</t>
        </is>
      </c>
      <c r="B8" s="18" t="inlineStr">
        <is>
          <t>≈ 43 550 milliárd Ft</t>
        </is>
      </c>
    </row>
    <row r="9">
      <c r="A9" s="11" t="inlineStr">
        <is>
          <t>Worst case (1%/év):</t>
        </is>
      </c>
      <c r="B9" s="18" t="inlineStr">
        <is>
          <t>≈ 21 120 milliárd Ft</t>
        </is>
      </c>
    </row>
    <row r="10">
      <c r="A10" s="11" t="inlineStr"/>
      <c r="B10" s="18" t="inlineStr"/>
    </row>
    <row r="11" ht="75" customHeight="1">
      <c r="A11" s="11" t="inlineStr">
        <is>
          <t>Üzleti következtetés:</t>
        </is>
      </c>
      <c r="B11" s="18" t="inlineStr">
        <is>
          <t>A 3 szenárió közti különbség (~22 500 milliárd Ft) jelzi a stratégiai kockázat mértékét. Egy fintech vagy bank befektetési döntésénél MIND a három forgatókönyvre kell érzékenységi elemzést végezni, nem csak a base case-re. A worst case nem azonos a 'recesszió' fogalmával: itt a kártya mint fizetési csatorna versenyhátrányba kerülése a fő kockázat (qvik instant payment, készpénz reneszánsz, CBDC).</t>
        </is>
      </c>
    </row>
    <row r="14">
      <c r="A14" s="3" t="inlineStr">
        <is>
          <t>ÉRZÉKENYSÉGVIZSGÁLAT — 2031 érték (milliárd Ft) különböző feltételezések mellett</t>
        </is>
      </c>
    </row>
    <row r="16">
      <c r="A16" s="13" t="inlineStr">
        <is>
          <t>Volumen növ. ↓ / Kosárérték növ. →</t>
        </is>
      </c>
      <c r="B16" s="19" t="n">
        <v>-0.02</v>
      </c>
      <c r="C16" s="19" t="n">
        <v>-0.01</v>
      </c>
      <c r="D16" s="19" t="n">
        <v>0</v>
      </c>
      <c r="E16" s="19" t="n">
        <v>0.01</v>
      </c>
      <c r="F16" s="19" t="n">
        <v>0.024</v>
      </c>
      <c r="G16" s="19" t="n">
        <v>0.04</v>
      </c>
      <c r="H16" s="19" t="n">
        <v>0.06</v>
      </c>
      <c r="I16" s="19" t="n">
        <v>0.08</v>
      </c>
    </row>
    <row r="17">
      <c r="A17" s="19" t="n">
        <v>-0.02</v>
      </c>
      <c r="B17" s="8">
        <f>19700*((1+$A17)*(1+B$16))^7</f>
        <v/>
      </c>
      <c r="C17" s="8">
        <f>19700*((1+$A17)*(1+C$16))^7</f>
        <v/>
      </c>
      <c r="D17" s="8">
        <f>19700*((1+$A17)*(1+D$16))^7</f>
        <v/>
      </c>
      <c r="E17" s="8">
        <f>19700*((1+$A17)*(1+E$16))^7</f>
        <v/>
      </c>
      <c r="F17" s="8">
        <f>19700*((1+$A17)*(1+F$16))^7</f>
        <v/>
      </c>
      <c r="G17" s="8">
        <f>19700*((1+$A17)*(1+G$16))^7</f>
        <v/>
      </c>
      <c r="H17" s="8">
        <f>19700*((1+$A17)*(1+H$16))^7</f>
        <v/>
      </c>
      <c r="I17" s="8">
        <f>19700*((1+$A17)*(1+I$16))^7</f>
        <v/>
      </c>
    </row>
    <row r="18">
      <c r="A18" s="19" t="n">
        <v>-0.01</v>
      </c>
      <c r="B18" s="8">
        <f>19700*((1+$A18)*(1+B$16))^7</f>
        <v/>
      </c>
      <c r="C18" s="8">
        <f>19700*((1+$A18)*(1+C$16))^7</f>
        <v/>
      </c>
      <c r="D18" s="8">
        <f>19700*((1+$A18)*(1+D$16))^7</f>
        <v/>
      </c>
      <c r="E18" s="8">
        <f>19700*((1+$A18)*(1+E$16))^7</f>
        <v/>
      </c>
      <c r="F18" s="8">
        <f>19700*((1+$A18)*(1+F$16))^7</f>
        <v/>
      </c>
      <c r="G18" s="8">
        <f>19700*((1+$A18)*(1+G$16))^7</f>
        <v/>
      </c>
      <c r="H18" s="8">
        <f>19700*((1+$A18)*(1+H$16))^7</f>
        <v/>
      </c>
      <c r="I18" s="8">
        <f>19700*((1+$A18)*(1+I$16))^7</f>
        <v/>
      </c>
    </row>
    <row r="19">
      <c r="A19" s="19" t="n">
        <v>0</v>
      </c>
      <c r="B19" s="8">
        <f>19700*((1+$A19)*(1+B$16))^7</f>
        <v/>
      </c>
      <c r="C19" s="8">
        <f>19700*((1+$A19)*(1+C$16))^7</f>
        <v/>
      </c>
      <c r="D19" s="8">
        <f>19700*((1+$A19)*(1+D$16))^7</f>
        <v/>
      </c>
      <c r="E19" s="8">
        <f>19700*((1+$A19)*(1+E$16))^7</f>
        <v/>
      </c>
      <c r="F19" s="8">
        <f>19700*((1+$A19)*(1+F$16))^7</f>
        <v/>
      </c>
      <c r="G19" s="8">
        <f>19700*((1+$A19)*(1+G$16))^7</f>
        <v/>
      </c>
      <c r="H19" s="8">
        <f>19700*((1+$A19)*(1+H$16))^7</f>
        <v/>
      </c>
      <c r="I19" s="8">
        <f>19700*((1+$A19)*(1+I$16))^7</f>
        <v/>
      </c>
    </row>
    <row r="20">
      <c r="A20" s="19" t="n">
        <v>0.01</v>
      </c>
      <c r="B20" s="8">
        <f>19700*((1+$A20)*(1+B$16))^7</f>
        <v/>
      </c>
      <c r="C20" s="8">
        <f>19700*((1+$A20)*(1+C$16))^7</f>
        <v/>
      </c>
      <c r="D20" s="8">
        <f>19700*((1+$A20)*(1+D$16))^7</f>
        <v/>
      </c>
      <c r="E20" s="8">
        <f>19700*((1+$A20)*(1+E$16))^7</f>
        <v/>
      </c>
      <c r="F20" s="8">
        <f>19700*((1+$A20)*(1+F$16))^7</f>
        <v/>
      </c>
      <c r="G20" s="8">
        <f>19700*((1+$A20)*(1+G$16))^7</f>
        <v/>
      </c>
      <c r="H20" s="8">
        <f>19700*((1+$A20)*(1+H$16))^7</f>
        <v/>
      </c>
      <c r="I20" s="8">
        <f>19700*((1+$A20)*(1+I$16))^7</f>
        <v/>
      </c>
    </row>
    <row r="21">
      <c r="A21" s="19" t="n">
        <v>0.025</v>
      </c>
      <c r="B21" s="8">
        <f>19700*((1+$A21)*(1+B$16))^7</f>
        <v/>
      </c>
      <c r="C21" s="8">
        <f>19700*((1+$A21)*(1+C$16))^7</f>
        <v/>
      </c>
      <c r="D21" s="8">
        <f>19700*((1+$A21)*(1+D$16))^7</f>
        <v/>
      </c>
      <c r="E21" s="8">
        <f>19700*((1+$A21)*(1+E$16))^7</f>
        <v/>
      </c>
      <c r="F21" s="17">
        <f>19700*((1+$A21)*(1+F$16))^7</f>
        <v/>
      </c>
      <c r="G21" s="8">
        <f>19700*((1+$A21)*(1+G$16))^7</f>
        <v/>
      </c>
      <c r="H21" s="8">
        <f>19700*((1+$A21)*(1+H$16))^7</f>
        <v/>
      </c>
      <c r="I21" s="8">
        <f>19700*((1+$A21)*(1+I$16))^7</f>
        <v/>
      </c>
    </row>
    <row r="22">
      <c r="A22" s="19" t="n">
        <v>0.04</v>
      </c>
      <c r="B22" s="8">
        <f>19700*((1+$A22)*(1+B$16))^7</f>
        <v/>
      </c>
      <c r="C22" s="8">
        <f>19700*((1+$A22)*(1+C$16))^7</f>
        <v/>
      </c>
      <c r="D22" s="8">
        <f>19700*((1+$A22)*(1+D$16))^7</f>
        <v/>
      </c>
      <c r="E22" s="8">
        <f>19700*((1+$A22)*(1+E$16))^7</f>
        <v/>
      </c>
      <c r="F22" s="8">
        <f>19700*((1+$A22)*(1+F$16))^7</f>
        <v/>
      </c>
      <c r="G22" s="8">
        <f>19700*((1+$A22)*(1+G$16))^7</f>
        <v/>
      </c>
      <c r="H22" s="8">
        <f>19700*((1+$A22)*(1+H$16))^7</f>
        <v/>
      </c>
      <c r="I22" s="8">
        <f>19700*((1+$A22)*(1+I$16))^7</f>
        <v/>
      </c>
    </row>
    <row r="23">
      <c r="A23" s="19" t="n">
        <v>0.06</v>
      </c>
      <c r="B23" s="8">
        <f>19700*((1+$A23)*(1+B$16))^7</f>
        <v/>
      </c>
      <c r="C23" s="8">
        <f>19700*((1+$A23)*(1+C$16))^7</f>
        <v/>
      </c>
      <c r="D23" s="8">
        <f>19700*((1+$A23)*(1+D$16))^7</f>
        <v/>
      </c>
      <c r="E23" s="8">
        <f>19700*((1+$A23)*(1+E$16))^7</f>
        <v/>
      </c>
      <c r="F23" s="8">
        <f>19700*((1+$A23)*(1+F$16))^7</f>
        <v/>
      </c>
      <c r="G23" s="8">
        <f>19700*((1+$A23)*(1+G$16))^7</f>
        <v/>
      </c>
      <c r="H23" s="8">
        <f>19700*((1+$A23)*(1+H$16))^7</f>
        <v/>
      </c>
      <c r="I23" s="8">
        <f>19700*((1+$A23)*(1+I$16))^7</f>
        <v/>
      </c>
    </row>
    <row r="24">
      <c r="A24" s="19" t="n">
        <v>0.08</v>
      </c>
      <c r="B24" s="8">
        <f>19700*((1+$A24)*(1+B$16))^7</f>
        <v/>
      </c>
      <c r="C24" s="8">
        <f>19700*((1+$A24)*(1+C$16))^7</f>
        <v/>
      </c>
      <c r="D24" s="8">
        <f>19700*((1+$A24)*(1+D$16))^7</f>
        <v/>
      </c>
      <c r="E24" s="8">
        <f>19700*((1+$A24)*(1+E$16))^7</f>
        <v/>
      </c>
      <c r="F24" s="8">
        <f>19700*((1+$A24)*(1+F$16))^7</f>
        <v/>
      </c>
      <c r="G24" s="8">
        <f>19700*((1+$A24)*(1+G$16))^7</f>
        <v/>
      </c>
      <c r="H24" s="8">
        <f>19700*((1+$A24)*(1+H$16))^7</f>
        <v/>
      </c>
      <c r="I24" s="8">
        <f>19700*((1+$A24)*(1+I$16))^7</f>
        <v/>
      </c>
    </row>
    <row r="27">
      <c r="A27" s="3" t="inlineStr">
        <is>
          <t>HOGYAN OLVASD AZ ÉRZÉKENYSÉGVIZSGÁLATOT?</t>
        </is>
      </c>
    </row>
    <row r="28">
      <c r="A28" t="inlineStr">
        <is>
          <t>1. A táblázat minden cellája a 2031-es projektált érték milliárd Ft-ban.</t>
        </is>
      </c>
    </row>
    <row r="29">
      <c r="A29" t="inlineStr">
        <is>
          <t>2. Sorok: különböző volumen-növekedési feltételezések (−2% és +8% között).</t>
        </is>
      </c>
    </row>
    <row r="30">
      <c r="A30" t="inlineStr">
        <is>
          <t>3. Oszlopok: különböző átlag kosárérték-növekedési feltételezések.</t>
        </is>
      </c>
    </row>
    <row r="31">
      <c r="A31" t="inlineStr">
        <is>
          <t>4. A zölddel kiemelt cella a Base case eredménye (2,5% vol × 2,4% kosár).</t>
        </is>
      </c>
    </row>
    <row r="32">
      <c r="A32" t="inlineStr">
        <is>
          <t>5. Vedd észre: ha a volumen 0% és a kosárérték is 0% (zéró nominális növekedés),</t>
        </is>
      </c>
    </row>
    <row r="33">
      <c r="A33" t="inlineStr">
        <is>
          <t xml:space="preserve">   2031-re ugyanaz az érték marad, mint 2024-ben (19 700 milliárd Ft).</t>
        </is>
      </c>
    </row>
  </sheetData>
  <mergeCells count="10">
    <mergeCell ref="B8:H8"/>
    <mergeCell ref="B9:H9"/>
    <mergeCell ref="B4:H4"/>
    <mergeCell ref="B6:H6"/>
    <mergeCell ref="A14:L14"/>
    <mergeCell ref="B7:H7"/>
    <mergeCell ref="A1:H1"/>
    <mergeCell ref="B10:H10"/>
    <mergeCell ref="B11:H11"/>
    <mergeCell ref="B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2026-04-25T07:02:47Z</dcterms:created>
  <dcterms:modified xmlns:dcterms="http://purl.org/dc/terms/" xmlns:xsi="http://www.w3.org/2001/XMLSchema-instance" xsi:type="dcterms:W3CDTF">2026-04-25T07:02:47Z</dcterms:modified>
</cp:coreProperties>
</file>